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Z:\Documentos\Clientes\ED. MAISON SCHWARTZ\TABELAS\NOVEMBRO 25\"/>
    </mc:Choice>
  </mc:AlternateContent>
  <xr:revisionPtr revIDLastSave="0" documentId="13_ncr:1_{C612C02C-0B0B-40EC-AA5B-D7D51CAFBCFD}" xr6:coauthVersionLast="47" xr6:coauthVersionMax="47" xr10:uidLastSave="{00000000-0000-0000-0000-000000000000}"/>
  <bookViews>
    <workbookView xWindow="34410" yWindow="1890" windowWidth="17280" windowHeight="8880" xr2:uid="{00000000-000D-0000-FFFF-FFFF00000000}"/>
  </bookViews>
  <sheets>
    <sheet name="Fluxo Promocional Lançamen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5" roundtripDataChecksum="oa2tGGzrOz1Woho7o+yWQu888dNi02mYBqFy79UIkV4="/>
    </ext>
  </extLst>
</workbook>
</file>

<file path=xl/calcChain.xml><?xml version="1.0" encoding="utf-8"?>
<calcChain xmlns="http://schemas.openxmlformats.org/spreadsheetml/2006/main">
  <c r="C8" i="1" l="1"/>
  <c r="C10" i="1" s="1"/>
  <c r="C48" i="1" s="1"/>
  <c r="D8" i="1"/>
  <c r="D10" i="1" s="1"/>
  <c r="D50" i="1" s="1"/>
  <c r="E8" i="1"/>
  <c r="E10" i="1" s="1"/>
  <c r="E51" i="1" s="1"/>
  <c r="B8" i="1"/>
  <c r="B10" i="1" s="1"/>
  <c r="B52" i="1" s="1"/>
  <c r="F6" i="1"/>
  <c r="F4" i="1"/>
  <c r="E52" i="1" l="1"/>
  <c r="D26" i="1"/>
  <c r="D31" i="1"/>
  <c r="D36" i="1"/>
  <c r="D40" i="1"/>
  <c r="D46" i="1"/>
  <c r="C47" i="1"/>
  <c r="C51" i="1"/>
  <c r="C50" i="1"/>
  <c r="C49" i="1"/>
  <c r="C44" i="1"/>
  <c r="C45" i="1"/>
  <c r="C46" i="1"/>
  <c r="F10" i="1"/>
  <c r="F14" i="1" s="1"/>
  <c r="C43" i="1"/>
  <c r="C32" i="1"/>
  <c r="C25" i="1"/>
  <c r="C42" i="1"/>
  <c r="C35" i="1"/>
  <c r="C31" i="1"/>
  <c r="C24" i="1"/>
  <c r="C38" i="1"/>
  <c r="C27" i="1"/>
  <c r="C41" i="1"/>
  <c r="C34" i="1"/>
  <c r="C23" i="1"/>
  <c r="C39" i="1"/>
  <c r="C28" i="1"/>
  <c r="C37" i="1"/>
  <c r="C30" i="1"/>
  <c r="C33" i="1"/>
  <c r="C26" i="1"/>
  <c r="C22" i="1"/>
  <c r="C40" i="1"/>
  <c r="C36" i="1"/>
  <c r="C29" i="1"/>
  <c r="C52" i="1" l="1"/>
  <c r="D52" i="1"/>
  <c r="F15" i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l="1"/>
  <c r="E54" i="1" s="1"/>
</calcChain>
</file>

<file path=xl/sharedStrings.xml><?xml version="1.0" encoding="utf-8"?>
<sst xmlns="http://schemas.openxmlformats.org/spreadsheetml/2006/main" count="11" uniqueCount="11">
  <si>
    <t>valor promocional lançamento</t>
  </si>
  <si>
    <t>COM 1 VAGA</t>
  </si>
  <si>
    <t>colocar valor da unidade</t>
  </si>
  <si>
    <t>*Correção de Cub mensal durante obra</t>
  </si>
  <si>
    <t>MENSAL</t>
  </si>
  <si>
    <t>ÚLTIMA PARCELA</t>
  </si>
  <si>
    <t>SALDO</t>
  </si>
  <si>
    <t>ATO</t>
  </si>
  <si>
    <t>saldo estimado a financiar (desindexado)</t>
  </si>
  <si>
    <t>22(ENTREGA DO PRÉDIO)</t>
  </si>
  <si>
    <t>apto 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</si>
</sst>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0.0000%"/>
  </numFmts>
  <fonts count="14">
    <font>
      <sz val="11"/>
      <color theme="1"/>
      <name val="Aptos Narrow"/>
      <scheme val="minor"/>
    </font>
    <font>
      <b/>
      <sz val="14"/>
      <color theme="1"/>
      <name val="Aptos Narrow"/>
    </font>
    <font>
      <b/>
      <u/>
      <sz val="11"/>
      <color theme="5"/>
      <name val="Aptos Narrow"/>
    </font>
    <font>
      <b/>
      <sz val="11"/>
      <color theme="1"/>
      <name val="Aptos Narrow"/>
    </font>
    <font>
      <u/>
      <sz val="11"/>
      <color theme="1"/>
      <name val="Aptos Narrow"/>
    </font>
    <font>
      <i/>
      <sz val="11"/>
      <color theme="1"/>
      <name val="Aptos Narrow"/>
    </font>
    <font>
      <sz val="11"/>
      <color theme="1"/>
      <name val="Aptos Narrow"/>
    </font>
    <font>
      <u/>
      <sz val="11"/>
      <color theme="1"/>
      <name val="Aptos Narrow"/>
    </font>
    <font>
      <b/>
      <u/>
      <sz val="11"/>
      <color theme="1"/>
      <name val="Arial"/>
      <family val="2"/>
    </font>
    <font>
      <b/>
      <sz val="11"/>
      <color theme="4"/>
      <name val="Aptos Narrow"/>
    </font>
    <font>
      <i/>
      <u/>
      <sz val="11"/>
      <color theme="1"/>
      <name val="Aptos Narrow"/>
    </font>
    <font>
      <b/>
      <u/>
      <sz val="11"/>
      <color theme="1"/>
      <name val="Aptos Narrow"/>
    </font>
    <font>
      <u/>
      <sz val="11"/>
      <color theme="1"/>
      <name val="Aptos Narrow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8" fontId="8" fillId="0" borderId="2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10" fontId="9" fillId="0" borderId="0" xfId="0" applyNumberFormat="1" applyFont="1" applyAlignment="1">
      <alignment horizontal="right" wrapText="1"/>
    </xf>
    <xf numFmtId="0" fontId="10" fillId="0" borderId="0" xfId="0" applyFont="1" applyAlignment="1">
      <alignment wrapText="1"/>
    </xf>
    <xf numFmtId="8" fontId="11" fillId="0" borderId="0" xfId="0" applyNumberFormat="1" applyFont="1" applyAlignment="1">
      <alignment horizontal="right" wrapText="1"/>
    </xf>
    <xf numFmtId="9" fontId="3" fillId="0" borderId="0" xfId="0" applyNumberFormat="1" applyFont="1" applyAlignment="1">
      <alignment horizontal="right" wrapText="1"/>
    </xf>
    <xf numFmtId="9" fontId="3" fillId="0" borderId="0" xfId="0" applyNumberFormat="1" applyFont="1" applyAlignment="1">
      <alignment wrapText="1"/>
    </xf>
    <xf numFmtId="10" fontId="6" fillId="0" borderId="0" xfId="0" applyNumberFormat="1" applyFont="1" applyAlignment="1">
      <alignment wrapText="1"/>
    </xf>
    <xf numFmtId="3" fontId="3" fillId="0" borderId="0" xfId="0" applyNumberFormat="1" applyFont="1" applyAlignment="1">
      <alignment horizontal="right" wrapText="1"/>
    </xf>
    <xf numFmtId="8" fontId="3" fillId="0" borderId="0" xfId="0" applyNumberFormat="1" applyFont="1" applyAlignment="1">
      <alignment wrapText="1"/>
    </xf>
    <xf numFmtId="3" fontId="6" fillId="0" borderId="0" xfId="0" applyNumberFormat="1" applyFont="1" applyAlignment="1">
      <alignment wrapText="1"/>
    </xf>
    <xf numFmtId="0" fontId="6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8" fontId="3" fillId="0" borderId="6" xfId="0" applyNumberFormat="1" applyFont="1" applyBorder="1" applyAlignment="1">
      <alignment wrapText="1"/>
    </xf>
    <xf numFmtId="3" fontId="3" fillId="0" borderId="6" xfId="0" applyNumberFormat="1" applyFont="1" applyBorder="1" applyAlignment="1">
      <alignment wrapText="1"/>
    </xf>
    <xf numFmtId="8" fontId="6" fillId="0" borderId="0" xfId="0" applyNumberFormat="1" applyFont="1" applyAlignment="1">
      <alignment horizontal="right" wrapText="1"/>
    </xf>
    <xf numFmtId="8" fontId="3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wrapText="1"/>
    </xf>
    <xf numFmtId="0" fontId="6" fillId="0" borderId="6" xfId="0" applyFont="1" applyBorder="1" applyAlignment="1">
      <alignment horizontal="right" wrapText="1"/>
    </xf>
    <xf numFmtId="14" fontId="6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wrapText="1"/>
    </xf>
    <xf numFmtId="164" fontId="6" fillId="0" borderId="0" xfId="0" applyNumberFormat="1" applyFont="1" applyAlignment="1">
      <alignment wrapText="1"/>
    </xf>
    <xf numFmtId="0" fontId="3" fillId="0" borderId="7" xfId="0" applyFont="1" applyBorder="1" applyAlignment="1">
      <alignment wrapText="1"/>
    </xf>
    <xf numFmtId="8" fontId="3" fillId="0" borderId="8" xfId="0" applyNumberFormat="1" applyFont="1" applyBorder="1" applyAlignment="1">
      <alignment wrapText="1"/>
    </xf>
    <xf numFmtId="165" fontId="3" fillId="0" borderId="0" xfId="0" applyNumberFormat="1" applyFont="1" applyAlignment="1">
      <alignment horizontal="right" wrapText="1"/>
    </xf>
    <xf numFmtId="165" fontId="3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164" fontId="3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64" fontId="3" fillId="0" borderId="9" xfId="0" applyNumberFormat="1" applyFont="1" applyBorder="1" applyAlignment="1">
      <alignment horizontal="right" wrapText="1"/>
    </xf>
    <xf numFmtId="0" fontId="6" fillId="3" borderId="6" xfId="0" applyFont="1" applyFill="1" applyBorder="1" applyAlignment="1">
      <alignment horizontal="right" wrapText="1"/>
    </xf>
    <xf numFmtId="14" fontId="6" fillId="3" borderId="0" xfId="0" applyNumberFormat="1" applyFont="1" applyFill="1" applyAlignment="1">
      <alignment horizontal="right" wrapText="1"/>
    </xf>
    <xf numFmtId="164" fontId="3" fillId="3" borderId="9" xfId="0" applyNumberFormat="1" applyFont="1" applyFill="1" applyBorder="1" applyAlignment="1">
      <alignment horizontal="right" wrapText="1"/>
    </xf>
    <xf numFmtId="0" fontId="6" fillId="3" borderId="0" xfId="0" applyFont="1" applyFill="1" applyAlignment="1">
      <alignment wrapText="1"/>
    </xf>
    <xf numFmtId="164" fontId="3" fillId="3" borderId="0" xfId="0" applyNumberFormat="1" applyFont="1" applyFill="1" applyAlignment="1">
      <alignment wrapText="1"/>
    </xf>
    <xf numFmtId="8" fontId="6" fillId="3" borderId="0" xfId="0" applyNumberFormat="1" applyFont="1" applyFill="1" applyAlignment="1">
      <alignment horizontal="right" wrapText="1"/>
    </xf>
    <xf numFmtId="8" fontId="6" fillId="0" borderId="0" xfId="0" applyNumberFormat="1" applyFont="1" applyFill="1" applyAlignment="1">
      <alignment horizontal="right" wrapText="1"/>
    </xf>
    <xf numFmtId="8" fontId="3" fillId="0" borderId="9" xfId="0" applyNumberFormat="1" applyFont="1" applyBorder="1" applyAlignment="1">
      <alignment wrapText="1"/>
    </xf>
    <xf numFmtId="44" fontId="3" fillId="0" borderId="0" xfId="1" applyFont="1" applyAlignment="1">
      <alignment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7"/>
  <sheetViews>
    <sheetView showGridLines="0" tabSelected="1" workbookViewId="0">
      <selection activeCell="E3" sqref="E3"/>
    </sheetView>
  </sheetViews>
  <sheetFormatPr defaultColWidth="12.69921875" defaultRowHeight="15" customHeight="1"/>
  <cols>
    <col min="1" max="1" width="25.3984375" customWidth="1"/>
    <col min="2" max="6" width="19.3984375" customWidth="1"/>
    <col min="7" max="7" width="4.296875" customWidth="1"/>
    <col min="8" max="8" width="15.8984375" customWidth="1"/>
    <col min="9" max="26" width="8.69921875" customWidth="1"/>
  </cols>
  <sheetData>
    <row r="1" spans="1:26" ht="14.25" customHeight="1">
      <c r="A1" s="1"/>
      <c r="B1" s="2"/>
      <c r="C1" s="3"/>
      <c r="D1" s="3" t="s">
        <v>10</v>
      </c>
      <c r="E1" s="4" t="s">
        <v>0</v>
      </c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1"/>
      <c r="B2" s="6"/>
      <c r="C2" s="7"/>
      <c r="D2" s="3" t="s">
        <v>1</v>
      </c>
      <c r="E2" s="8">
        <v>550050</v>
      </c>
      <c r="F2" s="9" t="s">
        <v>2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6"/>
      <c r="B3" s="3"/>
      <c r="C3" s="6"/>
      <c r="D3" s="7"/>
      <c r="E3" s="6"/>
      <c r="F3" s="10">
        <v>0.35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A4" s="11" t="s">
        <v>3</v>
      </c>
      <c r="B4" s="6"/>
      <c r="C4" s="6"/>
      <c r="D4" s="6"/>
      <c r="E4" s="6"/>
      <c r="F4" s="12">
        <f>F3*E2</f>
        <v>192517.5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>
      <c r="A5" s="11"/>
      <c r="B5" s="6"/>
      <c r="C5" s="6"/>
      <c r="D5" s="6"/>
      <c r="E5" s="6"/>
      <c r="F5" s="12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>
      <c r="A6" s="6"/>
      <c r="B6" s="35">
        <v>8.5000000000000006E-2</v>
      </c>
      <c r="C6" s="34">
        <v>0.13</v>
      </c>
      <c r="D6" s="34">
        <v>0.1</v>
      </c>
      <c r="E6" s="35">
        <v>3.5000000000000003E-2</v>
      </c>
      <c r="F6" s="15">
        <f>SUM(B6:E6)</f>
        <v>0.35000000000000009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>
      <c r="A7" s="6"/>
      <c r="B7" s="6"/>
      <c r="C7" s="13"/>
      <c r="D7" s="13"/>
      <c r="E7" s="14"/>
      <c r="F7" s="1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>
      <c r="A8" s="6"/>
      <c r="B8" s="16">
        <f>B6*E2</f>
        <v>46754.25</v>
      </c>
      <c r="C8" s="16">
        <f>C6*E2</f>
        <v>71506.5</v>
      </c>
      <c r="D8" s="17">
        <f>D6*E2</f>
        <v>55005</v>
      </c>
      <c r="E8" s="16">
        <f>E6*E2</f>
        <v>19251.750000000004</v>
      </c>
      <c r="F8" s="1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>
      <c r="A9" s="19"/>
      <c r="B9" s="6"/>
      <c r="C9" s="7" t="s">
        <v>4</v>
      </c>
      <c r="D9" s="38"/>
      <c r="E9" s="7" t="s">
        <v>5</v>
      </c>
      <c r="F9" s="6" t="s">
        <v>6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thickBot="1">
      <c r="A10" s="20" t="s">
        <v>7</v>
      </c>
      <c r="B10" s="21">
        <f>B8</f>
        <v>46754.25</v>
      </c>
      <c r="C10" s="22">
        <f>C8/30</f>
        <v>2383.5500000000002</v>
      </c>
      <c r="D10" s="23">
        <f>D8/6</f>
        <v>9167.5</v>
      </c>
      <c r="E10" s="24">
        <f>E8</f>
        <v>19251.750000000004</v>
      </c>
      <c r="F10" s="25">
        <f>F4-B10</f>
        <v>145763.25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hidden="1" customHeight="1">
      <c r="A11" s="3"/>
      <c r="B11" s="26"/>
      <c r="C11" s="6"/>
      <c r="D11" s="6"/>
      <c r="E11" s="27"/>
      <c r="F11" s="2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hidden="1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hidden="1" customHeight="1">
      <c r="A14" s="6"/>
      <c r="B14" s="6"/>
      <c r="C14" s="6"/>
      <c r="D14" s="6"/>
      <c r="E14" s="6"/>
      <c r="F14" s="25">
        <f>F10-E14-D14-C14</f>
        <v>145763.25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hidden="1" customHeight="1">
      <c r="A15" s="6"/>
      <c r="B15" s="6"/>
      <c r="C15" s="6"/>
      <c r="D15" s="6"/>
      <c r="E15" s="6"/>
      <c r="F15" s="25">
        <f t="shared" ref="F15:F50" si="0">F14-E15-D15-C15</f>
        <v>145763.25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25" hidden="1" customHeight="1">
      <c r="A16" s="6"/>
      <c r="B16" s="6"/>
      <c r="C16" s="6"/>
      <c r="D16" s="6"/>
      <c r="E16" s="6"/>
      <c r="F16" s="25">
        <f t="shared" si="0"/>
        <v>145763.25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25" hidden="1" customHeight="1">
      <c r="A17" s="6"/>
      <c r="B17" s="6"/>
      <c r="C17" s="6"/>
      <c r="D17" s="6"/>
      <c r="E17" s="6"/>
      <c r="F17" s="25">
        <f t="shared" si="0"/>
        <v>145763.25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25" hidden="1" customHeight="1">
      <c r="A18" s="6"/>
      <c r="B18" s="6"/>
      <c r="C18" s="6"/>
      <c r="D18" s="6"/>
      <c r="E18" s="6"/>
      <c r="F18" s="25">
        <f t="shared" si="0"/>
        <v>145763.25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25" hidden="1" customHeight="1">
      <c r="A19" s="6"/>
      <c r="B19" s="6"/>
      <c r="C19" s="6"/>
      <c r="D19" s="6"/>
      <c r="E19" s="6"/>
      <c r="F19" s="25">
        <f t="shared" si="0"/>
        <v>145763.25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25" customHeight="1">
      <c r="A20" s="6"/>
      <c r="B20" s="6"/>
      <c r="C20" s="6"/>
      <c r="D20" s="6"/>
      <c r="E20" s="6"/>
      <c r="F20" s="25">
        <f t="shared" si="0"/>
        <v>145763.25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.25" customHeight="1">
      <c r="A21" s="6"/>
      <c r="B21" s="6"/>
      <c r="C21" s="6"/>
      <c r="D21" s="6"/>
      <c r="E21" s="6"/>
      <c r="F21" s="25">
        <f t="shared" si="0"/>
        <v>145763.25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 customHeight="1">
      <c r="A22" s="28">
        <v>1</v>
      </c>
      <c r="B22" s="29">
        <v>46011</v>
      </c>
      <c r="C22" s="39">
        <f t="shared" ref="C22:C51" si="1">$C$10</f>
        <v>2383.5500000000002</v>
      </c>
      <c r="D22" s="6"/>
      <c r="E22" s="6"/>
      <c r="F22" s="25">
        <f t="shared" si="0"/>
        <v>143379.70000000001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 customHeight="1">
      <c r="A23" s="28">
        <v>2</v>
      </c>
      <c r="B23" s="29">
        <v>46042</v>
      </c>
      <c r="C23" s="39">
        <f t="shared" si="1"/>
        <v>2383.5500000000002</v>
      </c>
      <c r="D23" s="6"/>
      <c r="E23" s="6"/>
      <c r="F23" s="25">
        <f t="shared" si="0"/>
        <v>140996.15000000002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 customHeight="1">
      <c r="A24" s="28">
        <v>3</v>
      </c>
      <c r="B24" s="29">
        <v>46073</v>
      </c>
      <c r="C24" s="39">
        <f t="shared" si="1"/>
        <v>2383.5500000000002</v>
      </c>
      <c r="D24" s="6"/>
      <c r="E24" s="6"/>
      <c r="F24" s="25">
        <f t="shared" si="0"/>
        <v>138612.60000000003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.25" customHeight="1">
      <c r="A25" s="28">
        <v>4</v>
      </c>
      <c r="B25" s="29">
        <v>46101</v>
      </c>
      <c r="C25" s="39">
        <f t="shared" si="1"/>
        <v>2383.5500000000002</v>
      </c>
      <c r="D25" s="6"/>
      <c r="E25" s="6"/>
      <c r="F25" s="25">
        <f t="shared" si="0"/>
        <v>136229.05000000005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.25" customHeight="1">
      <c r="A26" s="28">
        <v>5</v>
      </c>
      <c r="B26" s="29">
        <v>46132</v>
      </c>
      <c r="C26" s="39">
        <f t="shared" si="1"/>
        <v>2383.5500000000002</v>
      </c>
      <c r="D26" s="47">
        <f>D10</f>
        <v>9167.5</v>
      </c>
      <c r="E26" s="6"/>
      <c r="F26" s="25">
        <f t="shared" si="0"/>
        <v>124678.00000000004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.25" customHeight="1">
      <c r="A27" s="28">
        <v>6</v>
      </c>
      <c r="B27" s="29">
        <v>46162</v>
      </c>
      <c r="C27" s="39">
        <f t="shared" si="1"/>
        <v>2383.5500000000002</v>
      </c>
      <c r="D27" s="6"/>
      <c r="E27" s="6"/>
      <c r="F27" s="25">
        <f t="shared" si="0"/>
        <v>122294.45000000004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.25" customHeight="1">
      <c r="A28" s="28">
        <v>7</v>
      </c>
      <c r="B28" s="29">
        <v>46193</v>
      </c>
      <c r="C28" s="39">
        <f t="shared" si="1"/>
        <v>2383.5500000000002</v>
      </c>
      <c r="D28" s="6"/>
      <c r="E28" s="6"/>
      <c r="F28" s="25">
        <f t="shared" si="0"/>
        <v>119910.90000000004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25" customHeight="1">
      <c r="A29" s="28">
        <v>8</v>
      </c>
      <c r="B29" s="29">
        <v>46223</v>
      </c>
      <c r="C29" s="39">
        <f t="shared" si="1"/>
        <v>2383.5500000000002</v>
      </c>
      <c r="D29" s="6"/>
      <c r="E29" s="6"/>
      <c r="F29" s="25">
        <f t="shared" si="0"/>
        <v>117527.35000000003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.25" customHeight="1">
      <c r="A30" s="28">
        <v>9</v>
      </c>
      <c r="B30" s="29">
        <v>46254</v>
      </c>
      <c r="C30" s="39">
        <f t="shared" si="1"/>
        <v>2383.5500000000002</v>
      </c>
      <c r="D30" s="6"/>
      <c r="E30" s="6"/>
      <c r="F30" s="25">
        <f t="shared" si="0"/>
        <v>115143.80000000003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.25" customHeight="1">
      <c r="A31" s="28">
        <v>10</v>
      </c>
      <c r="B31" s="29">
        <v>46285</v>
      </c>
      <c r="C31" s="39">
        <f t="shared" si="1"/>
        <v>2383.5500000000002</v>
      </c>
      <c r="D31" s="47">
        <f>D10</f>
        <v>9167.5</v>
      </c>
      <c r="E31" s="6"/>
      <c r="F31" s="25">
        <f t="shared" si="0"/>
        <v>103592.75000000003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4.25" customHeight="1">
      <c r="A32" s="28">
        <v>11</v>
      </c>
      <c r="B32" s="29">
        <v>46315</v>
      </c>
      <c r="C32" s="39">
        <f t="shared" si="1"/>
        <v>2383.5500000000002</v>
      </c>
      <c r="D32" s="6"/>
      <c r="E32" s="6"/>
      <c r="F32" s="25">
        <f t="shared" si="0"/>
        <v>101209.20000000003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.25" customHeight="1">
      <c r="A33" s="28">
        <v>12</v>
      </c>
      <c r="B33" s="29">
        <v>46346</v>
      </c>
      <c r="C33" s="39">
        <f t="shared" si="1"/>
        <v>2383.5500000000002</v>
      </c>
      <c r="D33" s="6"/>
      <c r="E33" s="6"/>
      <c r="F33" s="25">
        <f t="shared" si="0"/>
        <v>98825.650000000023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4.25" customHeight="1">
      <c r="A34" s="28">
        <v>13</v>
      </c>
      <c r="B34" s="29">
        <v>46376</v>
      </c>
      <c r="C34" s="39">
        <f t="shared" si="1"/>
        <v>2383.5500000000002</v>
      </c>
      <c r="D34" s="6"/>
      <c r="E34" s="6"/>
      <c r="F34" s="25">
        <f t="shared" si="0"/>
        <v>96442.10000000002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.25" customHeight="1">
      <c r="A35" s="28">
        <v>14</v>
      </c>
      <c r="B35" s="29">
        <v>46407</v>
      </c>
      <c r="C35" s="39">
        <f t="shared" si="1"/>
        <v>2383.5500000000002</v>
      </c>
      <c r="D35" s="6"/>
      <c r="E35" s="6"/>
      <c r="F35" s="25">
        <f t="shared" si="0"/>
        <v>94058.550000000017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4.25" customHeight="1">
      <c r="A36" s="28">
        <v>15</v>
      </c>
      <c r="B36" s="29">
        <v>46438</v>
      </c>
      <c r="C36" s="39">
        <f t="shared" si="1"/>
        <v>2383.5500000000002</v>
      </c>
      <c r="D36" s="47">
        <f>D10</f>
        <v>9167.5</v>
      </c>
      <c r="E36" s="6"/>
      <c r="F36" s="25">
        <f t="shared" si="0"/>
        <v>82507.500000000015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4.25" customHeight="1">
      <c r="A37" s="28">
        <v>16</v>
      </c>
      <c r="B37" s="29">
        <v>46466</v>
      </c>
      <c r="C37" s="39">
        <f t="shared" si="1"/>
        <v>2383.5500000000002</v>
      </c>
      <c r="D37" s="6"/>
      <c r="E37" s="30"/>
      <c r="F37" s="25">
        <f t="shared" si="0"/>
        <v>80123.950000000012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4.25" customHeight="1">
      <c r="A38" s="28">
        <v>17</v>
      </c>
      <c r="B38" s="29">
        <v>46497</v>
      </c>
      <c r="C38" s="39">
        <f t="shared" si="1"/>
        <v>2383.5500000000002</v>
      </c>
      <c r="D38" s="6"/>
      <c r="E38" s="6"/>
      <c r="F38" s="25">
        <f t="shared" si="0"/>
        <v>77740.400000000009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25" customHeight="1">
      <c r="A39" s="28">
        <v>18</v>
      </c>
      <c r="B39" s="29">
        <v>46527</v>
      </c>
      <c r="C39" s="39">
        <f t="shared" si="1"/>
        <v>2383.5500000000002</v>
      </c>
      <c r="D39" s="6"/>
      <c r="E39" s="30"/>
      <c r="F39" s="25">
        <f t="shared" si="0"/>
        <v>75356.850000000006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 customHeight="1">
      <c r="A40" s="28">
        <v>19</v>
      </c>
      <c r="B40" s="29">
        <v>46558</v>
      </c>
      <c r="C40" s="39">
        <f t="shared" si="1"/>
        <v>2383.5500000000002</v>
      </c>
      <c r="D40" s="47">
        <f>D10</f>
        <v>9167.5</v>
      </c>
      <c r="E40" s="30"/>
      <c r="F40" s="25">
        <f t="shared" si="0"/>
        <v>63805.8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>
      <c r="A41" s="28">
        <v>20</v>
      </c>
      <c r="B41" s="29">
        <v>46588</v>
      </c>
      <c r="C41" s="39">
        <f t="shared" si="1"/>
        <v>2383.5500000000002</v>
      </c>
      <c r="D41" s="6"/>
      <c r="E41" s="30"/>
      <c r="F41" s="25">
        <f t="shared" si="0"/>
        <v>61422.25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25" customHeight="1">
      <c r="A42" s="28">
        <v>21</v>
      </c>
      <c r="B42" s="29">
        <v>46619</v>
      </c>
      <c r="C42" s="39">
        <f t="shared" si="1"/>
        <v>2383.5500000000002</v>
      </c>
      <c r="D42" s="6"/>
      <c r="E42" s="30"/>
      <c r="F42" s="25">
        <f t="shared" si="0"/>
        <v>59038.7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4.25" customHeight="1">
      <c r="A43" s="40" t="s">
        <v>9</v>
      </c>
      <c r="B43" s="41">
        <v>46650</v>
      </c>
      <c r="C43" s="42">
        <f t="shared" si="1"/>
        <v>2383.5500000000002</v>
      </c>
      <c r="D43" s="43"/>
      <c r="E43" s="44"/>
      <c r="F43" s="45">
        <f>F42-C43-E43</f>
        <v>56655.149999999994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.25" customHeight="1">
      <c r="A44" s="28">
        <v>1</v>
      </c>
      <c r="B44" s="29">
        <v>46680</v>
      </c>
      <c r="C44" s="39">
        <f t="shared" si="1"/>
        <v>2383.5500000000002</v>
      </c>
      <c r="D44" s="6"/>
      <c r="E44" s="30"/>
      <c r="F44" s="25">
        <f t="shared" si="0"/>
        <v>54271.599999999991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25" customHeight="1">
      <c r="A45" s="28">
        <v>2</v>
      </c>
      <c r="B45" s="29">
        <v>46711</v>
      </c>
      <c r="C45" s="39">
        <f t="shared" si="1"/>
        <v>2383.5500000000002</v>
      </c>
      <c r="D45" s="6"/>
      <c r="E45" s="37"/>
      <c r="F45" s="25">
        <f t="shared" si="0"/>
        <v>51888.049999999988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4.25" customHeight="1">
      <c r="A46" s="28">
        <v>3</v>
      </c>
      <c r="B46" s="29">
        <v>46741</v>
      </c>
      <c r="C46" s="39">
        <f t="shared" si="1"/>
        <v>2383.5500000000002</v>
      </c>
      <c r="D46" s="47">
        <f>D10</f>
        <v>9167.5</v>
      </c>
      <c r="E46" s="37"/>
      <c r="F46" s="25">
        <f t="shared" si="0"/>
        <v>40336.999999999985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.25" customHeight="1">
      <c r="A47" s="28">
        <v>4</v>
      </c>
      <c r="B47" s="29">
        <v>46772</v>
      </c>
      <c r="C47" s="39">
        <f t="shared" si="1"/>
        <v>2383.5500000000002</v>
      </c>
      <c r="D47" s="6"/>
      <c r="E47" s="37"/>
      <c r="F47" s="46">
        <f t="shared" ref="F47" si="2">F46-C47-E47</f>
        <v>37953.449999999983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customHeight="1">
      <c r="A48" s="28">
        <v>5</v>
      </c>
      <c r="B48" s="29">
        <v>46803</v>
      </c>
      <c r="C48" s="39">
        <f t="shared" si="1"/>
        <v>2383.5500000000002</v>
      </c>
      <c r="D48" s="6"/>
      <c r="E48" s="37"/>
      <c r="F48" s="25">
        <f t="shared" si="0"/>
        <v>35569.89999999998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customHeight="1">
      <c r="A49" s="28">
        <v>6</v>
      </c>
      <c r="B49" s="29">
        <v>46832</v>
      </c>
      <c r="C49" s="39">
        <f t="shared" si="1"/>
        <v>2383.5500000000002</v>
      </c>
      <c r="D49" s="6"/>
      <c r="E49" s="6"/>
      <c r="F49" s="25">
        <f t="shared" si="0"/>
        <v>33186.349999999977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>
      <c r="A50" s="28">
        <v>7</v>
      </c>
      <c r="B50" s="29">
        <v>46863</v>
      </c>
      <c r="C50" s="39">
        <f t="shared" si="1"/>
        <v>2383.5500000000002</v>
      </c>
      <c r="D50" s="47">
        <f>D10</f>
        <v>9167.5</v>
      </c>
      <c r="E50" s="6"/>
      <c r="F50" s="25">
        <f t="shared" si="0"/>
        <v>21635.299999999977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25" customHeight="1">
      <c r="A51" s="28">
        <v>8</v>
      </c>
      <c r="B51" s="29">
        <v>46893</v>
      </c>
      <c r="C51" s="39">
        <f t="shared" si="1"/>
        <v>2383.5500000000002</v>
      </c>
      <c r="D51" s="6"/>
      <c r="E51" s="48">
        <f>E10</f>
        <v>19251.750000000004</v>
      </c>
      <c r="F51" s="45">
        <f t="shared" ref="F51" si="3">F50-C51-E51</f>
        <v>0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>
      <c r="A52" s="6"/>
      <c r="B52" s="31">
        <f>B10</f>
        <v>46754.25</v>
      </c>
      <c r="C52" s="31">
        <f t="shared" ref="C52:D52" si="4">SUM(C12:C43)</f>
        <v>52438.10000000002</v>
      </c>
      <c r="D52" s="31">
        <f t="shared" si="4"/>
        <v>36670</v>
      </c>
      <c r="E52" s="31">
        <f>E10</f>
        <v>19251.750000000004</v>
      </c>
      <c r="F52" s="36">
        <f>SUM(B52:E52)</f>
        <v>155114.10000000003</v>
      </c>
      <c r="G52" s="6"/>
      <c r="H52" s="15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customHeight="1">
      <c r="A53" s="6"/>
      <c r="B53" s="6"/>
      <c r="C53" s="6"/>
      <c r="D53" s="6"/>
      <c r="E53" s="6"/>
      <c r="F53" s="7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customHeight="1">
      <c r="A54" s="6"/>
      <c r="B54" s="6"/>
      <c r="C54" s="6"/>
      <c r="D54" s="32" t="s">
        <v>8</v>
      </c>
      <c r="E54" s="33">
        <f>E2-F52</f>
        <v>394935.89999999997</v>
      </c>
      <c r="F54" s="7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customHeight="1">
      <c r="A55" s="6"/>
      <c r="B55" s="6"/>
      <c r="C55" s="6"/>
      <c r="D55" s="6"/>
      <c r="E55" s="6"/>
      <c r="F55" s="7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customHeight="1">
      <c r="A56" s="6"/>
      <c r="B56" s="6"/>
      <c r="C56" s="6"/>
      <c r="D56" s="6"/>
      <c r="E56" s="6"/>
      <c r="F56" s="7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2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2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2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 customHeight="1"/>
    <row r="256" spans="1:2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</sheetData>
  <pageMargins left="0.511811024" right="0.511811024" top="0.78740157499999996" bottom="0.7874015749999999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Promocional Lançamento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richter</dc:creator>
  <cp:lastModifiedBy>Nicolas</cp:lastModifiedBy>
  <dcterms:created xsi:type="dcterms:W3CDTF">2025-03-19T16:44:18Z</dcterms:created>
  <dcterms:modified xsi:type="dcterms:W3CDTF">2025-10-30T15:08:12Z</dcterms:modified>
</cp:coreProperties>
</file>