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SON\Documents\"/>
    </mc:Choice>
  </mc:AlternateContent>
  <xr:revisionPtr revIDLastSave="0" documentId="13_ncr:1_{2696BD1A-004E-41DE-A6F5-F390ABB78AEF}" xr6:coauthVersionLast="36" xr6:coauthVersionMax="36" xr10:uidLastSave="{00000000-0000-0000-0000-000000000000}"/>
  <bookViews>
    <workbookView xWindow="0" yWindow="0" windowWidth="28800" windowHeight="12225" activeTab="2" xr2:uid="{6BAE1075-D42E-4090-982E-669F6F6A09ED}"/>
  </bookViews>
  <sheets>
    <sheet name="Planejamento" sheetId="2" r:id="rId1"/>
    <sheet name="Julho" sheetId="3" r:id="rId2"/>
    <sheet name="Agosto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4" l="1"/>
  <c r="G29" i="4"/>
  <c r="I24" i="4"/>
  <c r="H24" i="4"/>
  <c r="C37" i="4"/>
  <c r="G24" i="4"/>
  <c r="F24" i="4"/>
  <c r="I21" i="4"/>
  <c r="H21" i="4"/>
  <c r="G21" i="4"/>
  <c r="F21" i="4"/>
  <c r="G7" i="4" l="1"/>
  <c r="H33" i="3" l="1"/>
  <c r="C51" i="3"/>
  <c r="F33" i="3"/>
  <c r="G33" i="3"/>
  <c r="G38" i="3"/>
  <c r="F30" i="3"/>
  <c r="H14" i="3" l="1"/>
  <c r="I30" i="3" l="1"/>
  <c r="H30" i="3"/>
  <c r="G30" i="3"/>
  <c r="R9" i="2" l="1"/>
  <c r="L20" i="2"/>
  <c r="N9" i="2" l="1"/>
  <c r="K7" i="2"/>
  <c r="H7" i="2"/>
  <c r="E7" i="2"/>
  <c r="B7" i="2"/>
</calcChain>
</file>

<file path=xl/sharedStrings.xml><?xml version="1.0" encoding="utf-8"?>
<sst xmlns="http://schemas.openxmlformats.org/spreadsheetml/2006/main" count="260" uniqueCount="111">
  <si>
    <t>Agropecuária</t>
  </si>
  <si>
    <t>Restaurante</t>
  </si>
  <si>
    <t>Variádos</t>
  </si>
  <si>
    <t>Roupas e Calçados</t>
  </si>
  <si>
    <t>Mercado e Padaria</t>
  </si>
  <si>
    <t>HBO</t>
  </si>
  <si>
    <t>Líder</t>
  </si>
  <si>
    <t>Giassi</t>
  </si>
  <si>
    <t>Marche</t>
  </si>
  <si>
    <t>Lulek</t>
  </si>
  <si>
    <t>Pedrinho</t>
  </si>
  <si>
    <t>Addiddas</t>
  </si>
  <si>
    <t>Renner</t>
  </si>
  <si>
    <t>Conquista</t>
  </si>
  <si>
    <t>Engenho</t>
  </si>
  <si>
    <t>Criciúma</t>
  </si>
  <si>
    <t>Floripa</t>
  </si>
  <si>
    <t>Dama Doce</t>
  </si>
  <si>
    <t>Crunchroll</t>
  </si>
  <si>
    <t>Agrogislon</t>
  </si>
  <si>
    <t>Pastel</t>
  </si>
  <si>
    <t>Chico</t>
  </si>
  <si>
    <t>Bolsa</t>
  </si>
  <si>
    <t>Bota</t>
  </si>
  <si>
    <t>A Musical</t>
  </si>
  <si>
    <t>Prakaza</t>
  </si>
  <si>
    <t>Oficinas</t>
  </si>
  <si>
    <t>mínimo</t>
  </si>
  <si>
    <t>Dinheiro</t>
  </si>
  <si>
    <t>Aluguel</t>
  </si>
  <si>
    <t>Energia</t>
  </si>
  <si>
    <t>Internet</t>
  </si>
  <si>
    <t>Água</t>
  </si>
  <si>
    <t>Seguro</t>
  </si>
  <si>
    <t>Gasolina</t>
  </si>
  <si>
    <t>Terreno</t>
  </si>
  <si>
    <t>Viagem para serra</t>
  </si>
  <si>
    <t>Contas do mês</t>
  </si>
  <si>
    <t>Parcelamentos</t>
  </si>
  <si>
    <t>TV</t>
  </si>
  <si>
    <t>Depieri</t>
  </si>
  <si>
    <t>Comida</t>
  </si>
  <si>
    <t>Spotify</t>
  </si>
  <si>
    <t>Música</t>
  </si>
  <si>
    <t>Renner 2/2</t>
  </si>
  <si>
    <t>Roupa</t>
  </si>
  <si>
    <t>Conquista Calçados</t>
  </si>
  <si>
    <t>Addiddas 3/8</t>
  </si>
  <si>
    <t>Bota de Corrente 4/5</t>
  </si>
  <si>
    <t>Agropecuária Cardozo</t>
  </si>
  <si>
    <t>Animais</t>
  </si>
  <si>
    <t>Combustível</t>
  </si>
  <si>
    <t>Farmácia Mayara</t>
  </si>
  <si>
    <t>Farmácia</t>
  </si>
  <si>
    <t>NX Zero</t>
  </si>
  <si>
    <t>Aprov</t>
  </si>
  <si>
    <t>Contas</t>
  </si>
  <si>
    <t>Ateky</t>
  </si>
  <si>
    <t>Padaria</t>
  </si>
  <si>
    <t>Presente Pedro</t>
  </si>
  <si>
    <t>Presente</t>
  </si>
  <si>
    <t>Calça Leg</t>
  </si>
  <si>
    <t>Ingresso NX Zero 3/3</t>
  </si>
  <si>
    <t>Casacos Shein 4/5</t>
  </si>
  <si>
    <t>Arauto Jeans 4/4</t>
  </si>
  <si>
    <t>Farmacia 2/3</t>
  </si>
  <si>
    <t>Damasquino</t>
  </si>
  <si>
    <t>Estacionamento</t>
  </si>
  <si>
    <t>Cartório</t>
  </si>
  <si>
    <t>Mercado Marche</t>
  </si>
  <si>
    <t>Youtube</t>
  </si>
  <si>
    <t>Pimenta Pastéis</t>
  </si>
  <si>
    <t>Carro</t>
  </si>
  <si>
    <t>Festa SC</t>
  </si>
  <si>
    <t>Material de construção</t>
  </si>
  <si>
    <t>Casa</t>
  </si>
  <si>
    <t>Lazer</t>
  </si>
  <si>
    <t>Amazon</t>
  </si>
  <si>
    <t>Livro</t>
  </si>
  <si>
    <t>Abimar Supermercados</t>
  </si>
  <si>
    <t>Posto Russi</t>
  </si>
  <si>
    <t>Mercado Lulek</t>
  </si>
  <si>
    <t>Fontana</t>
  </si>
  <si>
    <t>Cosmético</t>
  </si>
  <si>
    <t>Farmácia Farol</t>
  </si>
  <si>
    <t>Bobs</t>
  </si>
  <si>
    <t>Jidai</t>
  </si>
  <si>
    <t>Farol</t>
  </si>
  <si>
    <t>Primus Pneus</t>
  </si>
  <si>
    <t>Drogaria Ultra</t>
  </si>
  <si>
    <t>Lanchonete</t>
  </si>
  <si>
    <t>Lider Atacadista</t>
  </si>
  <si>
    <t>Total</t>
  </si>
  <si>
    <t>Celesc</t>
  </si>
  <si>
    <t>Bota de Corrente 5/5</t>
  </si>
  <si>
    <t>Casacos Shein 5/5</t>
  </si>
  <si>
    <t>Farmacia 3/3</t>
  </si>
  <si>
    <t>Cineshow</t>
  </si>
  <si>
    <t>Conquista Calçados 9/10</t>
  </si>
  <si>
    <t>Addiddas 5/8</t>
  </si>
  <si>
    <t>IPVA</t>
  </si>
  <si>
    <t>Sal Grosso</t>
  </si>
  <si>
    <t>Agropecuária Gislon</t>
  </si>
  <si>
    <t>Consplan</t>
  </si>
  <si>
    <t>Boleto Crea</t>
  </si>
  <si>
    <t>Boletos Prefeitura</t>
  </si>
  <si>
    <t>Padaria Passarela</t>
  </si>
  <si>
    <t>Chicos Burger</t>
  </si>
  <si>
    <t>Posto Trevo Sul</t>
  </si>
  <si>
    <t>Lazer e Restaurante</t>
  </si>
  <si>
    <t>Tirando o aluguel e a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</si>
</sst>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" fontId="0" fillId="0" borderId="0" xfId="0" applyNumberFormat="1"/>
    <xf numFmtId="0" fontId="1" fillId="3" borderId="0" xfId="0" applyFont="1" applyFill="1"/>
    <xf numFmtId="0" fontId="0" fillId="4" borderId="0" xfId="0" applyFill="1"/>
    <xf numFmtId="16" fontId="0" fillId="4" borderId="0" xfId="0" applyNumberFormat="1" applyFill="1"/>
    <xf numFmtId="0" fontId="0" fillId="5" borderId="0" xfId="0" applyFill="1"/>
    <xf numFmtId="0" fontId="0" fillId="3" borderId="0" xfId="0" applyFill="1"/>
    <xf numFmtId="14" fontId="0" fillId="0" borderId="0" xfId="0" applyNumberFormat="1"/>
    <xf numFmtId="0" fontId="0" fillId="6" borderId="0" xfId="0" applyFill="1"/>
    <xf numFmtId="14" fontId="0" fillId="6" borderId="0" xfId="0" applyNumberFormat="1" applyFill="1"/>
    <xf numFmtId="0" fontId="0" fillId="0" borderId="0" xfId="0" applyFont="1"/>
    <xf numFmtId="0" fontId="0" fillId="6" borderId="0" xfId="0" applyFont="1" applyFill="1"/>
    <xf numFmtId="0" fontId="0" fillId="0" borderId="0" xfId="0" applyFill="1"/>
    <xf numFmtId="14" fontId="0" fillId="0" borderId="0" xfId="0" applyNumberFormat="1" applyFill="1"/>
    <xf numFmtId="0" fontId="0" fillId="0" borderId="0" xfId="0" applyFont="1" applyFill="1"/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7" borderId="0" xfId="0" applyFill="1"/>
    <xf numFmtId="14" fontId="0" fillId="7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B386-182F-44CA-80FC-BE4321BA0890}">
  <dimension ref="A1:R20"/>
  <sheetViews>
    <sheetView workbookViewId="0">
      <selection activeCell="Q9" sqref="Q9"/>
    </sheetView>
  </sheetViews>
  <sheetFormatPr defaultRowHeight="15" x14ac:dyDescent="0.25"/>
  <cols>
    <col min="1" max="1" width="13" customWidth="1"/>
    <col min="2" max="2" width="9.85546875" customWidth="1"/>
    <col min="4" max="4" width="11.42578125" customWidth="1"/>
    <col min="5" max="5" width="12.85546875" customWidth="1"/>
    <col min="7" max="7" width="13.5703125" customWidth="1"/>
    <col min="8" max="8" width="13.7109375" customWidth="1"/>
    <col min="10" max="10" width="15.85546875" customWidth="1"/>
    <col min="11" max="11" width="15.42578125" customWidth="1"/>
    <col min="13" max="13" width="17.42578125" customWidth="1"/>
    <col min="14" max="14" width="16.5703125" customWidth="1"/>
    <col min="17" max="17" width="16" customWidth="1"/>
    <col min="18" max="18" width="15.140625" customWidth="1"/>
  </cols>
  <sheetData>
    <row r="1" spans="1:18" x14ac:dyDescent="0.25">
      <c r="A1" s="16" t="s">
        <v>0</v>
      </c>
      <c r="B1" s="16"/>
      <c r="D1" s="16" t="s">
        <v>2</v>
      </c>
      <c r="E1" s="16"/>
      <c r="G1" s="16" t="s">
        <v>1</v>
      </c>
      <c r="H1" s="16"/>
      <c r="J1" s="16" t="s">
        <v>3</v>
      </c>
      <c r="K1" s="16"/>
      <c r="M1" s="16" t="s">
        <v>4</v>
      </c>
      <c r="N1" s="16"/>
      <c r="Q1" s="15" t="s">
        <v>28</v>
      </c>
      <c r="R1" s="15"/>
    </row>
    <row r="2" spans="1:18" x14ac:dyDescent="0.25">
      <c r="A2" s="3" t="s">
        <v>26</v>
      </c>
      <c r="B2" s="3">
        <v>44</v>
      </c>
      <c r="D2" s="1" t="s">
        <v>24</v>
      </c>
      <c r="E2">
        <v>35</v>
      </c>
      <c r="G2" s="1" t="s">
        <v>15</v>
      </c>
      <c r="H2">
        <v>86.58</v>
      </c>
      <c r="J2" s="1" t="s">
        <v>12</v>
      </c>
      <c r="K2">
        <v>124.9</v>
      </c>
      <c r="M2" s="1" t="s">
        <v>7</v>
      </c>
      <c r="N2">
        <v>569.23</v>
      </c>
      <c r="Q2" t="s">
        <v>29</v>
      </c>
      <c r="R2">
        <v>700</v>
      </c>
    </row>
    <row r="3" spans="1:18" x14ac:dyDescent="0.25">
      <c r="A3" s="3" t="s">
        <v>10</v>
      </c>
      <c r="B3" s="3">
        <v>139</v>
      </c>
      <c r="D3" s="1" t="s">
        <v>25</v>
      </c>
      <c r="E3">
        <v>51.6</v>
      </c>
      <c r="G3" s="1" t="s">
        <v>20</v>
      </c>
      <c r="H3">
        <v>50</v>
      </c>
      <c r="J3" s="4" t="s">
        <v>22</v>
      </c>
      <c r="K3" s="3">
        <v>79.989999999999995</v>
      </c>
      <c r="M3" s="1" t="s">
        <v>8</v>
      </c>
      <c r="N3">
        <v>17.45</v>
      </c>
      <c r="Q3" t="s">
        <v>30</v>
      </c>
      <c r="R3">
        <v>160</v>
      </c>
    </row>
    <row r="4" spans="1:18" x14ac:dyDescent="0.25">
      <c r="A4" t="s">
        <v>10</v>
      </c>
      <c r="B4">
        <v>23</v>
      </c>
      <c r="D4" s="1">
        <v>45083</v>
      </c>
      <c r="E4">
        <v>104</v>
      </c>
      <c r="G4" s="1" t="s">
        <v>21</v>
      </c>
      <c r="H4">
        <v>40</v>
      </c>
      <c r="J4" s="1" t="s">
        <v>11</v>
      </c>
      <c r="K4">
        <v>99.99</v>
      </c>
      <c r="M4" t="s">
        <v>6</v>
      </c>
      <c r="N4">
        <v>120.43</v>
      </c>
      <c r="Q4" t="s">
        <v>31</v>
      </c>
      <c r="R4">
        <v>120</v>
      </c>
    </row>
    <row r="5" spans="1:18" x14ac:dyDescent="0.25">
      <c r="A5" t="s">
        <v>19</v>
      </c>
      <c r="B5">
        <v>16</v>
      </c>
      <c r="D5" s="3" t="s">
        <v>5</v>
      </c>
      <c r="E5" s="3">
        <v>239.9</v>
      </c>
      <c r="G5" s="3" t="s">
        <v>14</v>
      </c>
      <c r="H5" s="3">
        <v>51.87</v>
      </c>
      <c r="J5" s="4" t="s">
        <v>23</v>
      </c>
      <c r="K5" s="3">
        <v>79.98</v>
      </c>
      <c r="M5" t="s">
        <v>9</v>
      </c>
      <c r="N5">
        <v>59.5</v>
      </c>
      <c r="Q5" t="s">
        <v>32</v>
      </c>
      <c r="R5">
        <v>60</v>
      </c>
    </row>
    <row r="6" spans="1:18" x14ac:dyDescent="0.25">
      <c r="A6" t="s">
        <v>19</v>
      </c>
      <c r="B6">
        <v>227</v>
      </c>
      <c r="D6" t="s">
        <v>18</v>
      </c>
      <c r="E6">
        <v>14.99</v>
      </c>
      <c r="G6" t="s">
        <v>16</v>
      </c>
      <c r="H6">
        <v>65</v>
      </c>
      <c r="J6" t="s">
        <v>13</v>
      </c>
      <c r="K6">
        <v>44.98</v>
      </c>
      <c r="M6" t="s">
        <v>8</v>
      </c>
      <c r="N6">
        <v>25.48</v>
      </c>
      <c r="Q6" t="s">
        <v>33</v>
      </c>
      <c r="R6">
        <v>65</v>
      </c>
    </row>
    <row r="7" spans="1:18" x14ac:dyDescent="0.25">
      <c r="B7" s="2">
        <f>SUM(B2:B6)</f>
        <v>449</v>
      </c>
      <c r="E7" s="2">
        <f>SUM(E2:E6)</f>
        <v>445.49</v>
      </c>
      <c r="H7" s="2">
        <f>SUM(H2:H6)</f>
        <v>293.45</v>
      </c>
      <c r="K7" s="2">
        <f>SUM(K2:K6)</f>
        <v>429.84000000000003</v>
      </c>
      <c r="M7" t="s">
        <v>17</v>
      </c>
      <c r="N7">
        <v>43.74</v>
      </c>
      <c r="Q7" t="s">
        <v>34</v>
      </c>
      <c r="R7">
        <v>350</v>
      </c>
    </row>
    <row r="8" spans="1:18" x14ac:dyDescent="0.25">
      <c r="M8" t="s">
        <v>8</v>
      </c>
      <c r="N8">
        <v>33.65</v>
      </c>
      <c r="Q8" t="s">
        <v>35</v>
      </c>
      <c r="R8">
        <v>1750</v>
      </c>
    </row>
    <row r="9" spans="1:18" x14ac:dyDescent="0.25">
      <c r="N9" s="2">
        <f>SUM(N2:N8)</f>
        <v>869.48000000000013</v>
      </c>
      <c r="R9" s="6">
        <f>SUM(R2:R8)</f>
        <v>3205</v>
      </c>
    </row>
    <row r="20" spans="11:12" x14ac:dyDescent="0.25">
      <c r="K20" s="5" t="s">
        <v>27</v>
      </c>
      <c r="L20" s="5">
        <f>SUM(B4,B5,B6,E2,E3,E4,E6,H6,H4,H3,H2,K2,K4,K6,N9,R9)</f>
        <v>5057.5200000000004</v>
      </c>
    </row>
  </sheetData>
  <mergeCells count="6">
    <mergeCell ref="Q1:R1"/>
    <mergeCell ref="A1:B1"/>
    <mergeCell ref="D1:E1"/>
    <mergeCell ref="G1:H1"/>
    <mergeCell ref="J1:K1"/>
    <mergeCell ref="M1:N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3BE4-4CE5-487A-B0EE-284D7940C894}">
  <dimension ref="A1:I51"/>
  <sheetViews>
    <sheetView topLeftCell="A4" workbookViewId="0">
      <selection activeCell="D29" sqref="D29"/>
    </sheetView>
  </sheetViews>
  <sheetFormatPr defaultRowHeight="15" x14ac:dyDescent="0.25"/>
  <cols>
    <col min="1" max="1" width="21.7109375" customWidth="1"/>
    <col min="2" max="2" width="22.85546875" customWidth="1"/>
    <col min="3" max="3" width="20.28515625" customWidth="1"/>
    <col min="4" max="4" width="17.7109375" customWidth="1"/>
    <col min="6" max="6" width="32.5703125" customWidth="1"/>
    <col min="7" max="7" width="32.28515625" customWidth="1"/>
    <col min="8" max="8" width="25.42578125" customWidth="1"/>
    <col min="9" max="9" width="26.85546875" customWidth="1"/>
    <col min="10" max="10" width="8.42578125" customWidth="1"/>
    <col min="11" max="11" width="8.140625" customWidth="1"/>
  </cols>
  <sheetData>
    <row r="1" spans="1:9" x14ac:dyDescent="0.25">
      <c r="B1" t="s">
        <v>37</v>
      </c>
      <c r="G1" t="s">
        <v>38</v>
      </c>
    </row>
    <row r="3" spans="1:9" x14ac:dyDescent="0.25">
      <c r="A3" t="s">
        <v>36</v>
      </c>
      <c r="B3" s="7">
        <v>45108</v>
      </c>
      <c r="C3">
        <v>183</v>
      </c>
      <c r="D3" t="s">
        <v>76</v>
      </c>
      <c r="F3" s="8" t="s">
        <v>48</v>
      </c>
      <c r="G3" s="9">
        <v>45109</v>
      </c>
      <c r="H3" s="8">
        <v>79.98</v>
      </c>
      <c r="I3" s="8" t="s">
        <v>45</v>
      </c>
    </row>
    <row r="4" spans="1:9" x14ac:dyDescent="0.25">
      <c r="A4" t="s">
        <v>40</v>
      </c>
      <c r="B4" s="7">
        <v>45110</v>
      </c>
      <c r="C4">
        <v>445.34</v>
      </c>
      <c r="D4" t="s">
        <v>41</v>
      </c>
      <c r="F4" t="s">
        <v>47</v>
      </c>
      <c r="G4" s="7">
        <v>45112</v>
      </c>
      <c r="H4">
        <v>99.99</v>
      </c>
      <c r="I4" t="s">
        <v>45</v>
      </c>
    </row>
    <row r="5" spans="1:9" x14ac:dyDescent="0.25">
      <c r="A5" t="s">
        <v>42</v>
      </c>
      <c r="B5" s="7">
        <v>45110</v>
      </c>
      <c r="C5">
        <v>12.44</v>
      </c>
      <c r="D5" t="s">
        <v>43</v>
      </c>
      <c r="F5" t="s">
        <v>62</v>
      </c>
      <c r="G5" s="7">
        <v>45113</v>
      </c>
      <c r="H5">
        <v>104</v>
      </c>
      <c r="I5" t="s">
        <v>76</v>
      </c>
    </row>
    <row r="6" spans="1:9" x14ac:dyDescent="0.25">
      <c r="A6" t="s">
        <v>49</v>
      </c>
      <c r="B6" s="7">
        <v>45111</v>
      </c>
      <c r="C6">
        <v>38.75</v>
      </c>
      <c r="D6" t="s">
        <v>50</v>
      </c>
      <c r="F6" t="s">
        <v>46</v>
      </c>
      <c r="G6" s="7">
        <v>45114</v>
      </c>
      <c r="H6">
        <v>44.98</v>
      </c>
      <c r="I6" t="s">
        <v>45</v>
      </c>
    </row>
    <row r="7" spans="1:9" x14ac:dyDescent="0.25">
      <c r="A7" t="s">
        <v>34</v>
      </c>
      <c r="B7" s="7">
        <v>45113</v>
      </c>
      <c r="C7">
        <v>150</v>
      </c>
      <c r="D7" t="s">
        <v>51</v>
      </c>
      <c r="F7" t="s">
        <v>44</v>
      </c>
      <c r="G7" s="7">
        <v>45113</v>
      </c>
      <c r="H7">
        <v>161.44999999999999</v>
      </c>
      <c r="I7" t="s">
        <v>45</v>
      </c>
    </row>
    <row r="8" spans="1:9" x14ac:dyDescent="0.25">
      <c r="A8" t="s">
        <v>52</v>
      </c>
      <c r="B8" s="7">
        <v>45114</v>
      </c>
      <c r="C8">
        <v>74.5</v>
      </c>
      <c r="D8" t="s">
        <v>53</v>
      </c>
      <c r="F8" t="s">
        <v>44</v>
      </c>
      <c r="G8" s="7">
        <v>45118</v>
      </c>
      <c r="H8">
        <v>124.9</v>
      </c>
      <c r="I8" t="s">
        <v>45</v>
      </c>
    </row>
    <row r="9" spans="1:9" x14ac:dyDescent="0.25">
      <c r="A9" t="s">
        <v>54</v>
      </c>
      <c r="B9" s="7">
        <v>45114</v>
      </c>
      <c r="C9">
        <v>91.93</v>
      </c>
      <c r="D9" t="s">
        <v>76</v>
      </c>
      <c r="F9" s="8" t="s">
        <v>61</v>
      </c>
      <c r="G9" s="9">
        <v>45117</v>
      </c>
      <c r="H9" s="8">
        <v>47</v>
      </c>
      <c r="I9" s="8" t="s">
        <v>45</v>
      </c>
    </row>
    <row r="10" spans="1:9" x14ac:dyDescent="0.25">
      <c r="A10" s="8" t="s">
        <v>52</v>
      </c>
      <c r="B10" s="9">
        <v>45115</v>
      </c>
      <c r="C10" s="8">
        <v>99.7</v>
      </c>
      <c r="D10" s="8" t="s">
        <v>53</v>
      </c>
      <c r="F10" s="8" t="s">
        <v>61</v>
      </c>
      <c r="G10" s="9">
        <v>45117</v>
      </c>
      <c r="H10" s="8">
        <v>79.900000000000006</v>
      </c>
      <c r="I10" s="8" t="s">
        <v>45</v>
      </c>
    </row>
    <row r="11" spans="1:9" x14ac:dyDescent="0.25">
      <c r="A11" s="8" t="s">
        <v>58</v>
      </c>
      <c r="B11" s="9">
        <v>45116</v>
      </c>
      <c r="C11" s="8">
        <v>19.899999999999999</v>
      </c>
      <c r="D11" s="8" t="s">
        <v>41</v>
      </c>
      <c r="F11" s="8" t="s">
        <v>63</v>
      </c>
      <c r="G11" s="8"/>
      <c r="H11" s="8">
        <v>48.49</v>
      </c>
      <c r="I11" s="8" t="s">
        <v>45</v>
      </c>
    </row>
    <row r="12" spans="1:9" x14ac:dyDescent="0.25">
      <c r="A12" s="8" t="s">
        <v>59</v>
      </c>
      <c r="B12" s="9">
        <v>45116</v>
      </c>
      <c r="C12" s="8">
        <v>100</v>
      </c>
      <c r="D12" s="8" t="s">
        <v>60</v>
      </c>
      <c r="F12" s="8" t="s">
        <v>64</v>
      </c>
      <c r="G12" s="8"/>
      <c r="H12" s="8">
        <v>49.97</v>
      </c>
      <c r="I12" s="8" t="s">
        <v>45</v>
      </c>
    </row>
    <row r="13" spans="1:9" x14ac:dyDescent="0.25">
      <c r="A13" t="s">
        <v>55</v>
      </c>
      <c r="B13" s="7">
        <v>45116</v>
      </c>
      <c r="C13">
        <v>65.55</v>
      </c>
      <c r="D13" t="s">
        <v>56</v>
      </c>
      <c r="F13" s="8" t="s">
        <v>65</v>
      </c>
      <c r="G13" s="8"/>
      <c r="H13" s="8">
        <v>55.55</v>
      </c>
      <c r="I13" s="8" t="s">
        <v>53</v>
      </c>
    </row>
    <row r="14" spans="1:9" x14ac:dyDescent="0.25">
      <c r="A14" t="s">
        <v>57</v>
      </c>
      <c r="B14" s="7">
        <v>45116</v>
      </c>
      <c r="C14">
        <v>119.9</v>
      </c>
      <c r="D14" t="s">
        <v>56</v>
      </c>
      <c r="H14" s="6">
        <f>SUM(H3:H13)</f>
        <v>896.21</v>
      </c>
    </row>
    <row r="15" spans="1:9" x14ac:dyDescent="0.25">
      <c r="A15" t="s">
        <v>32</v>
      </c>
      <c r="B15" s="7">
        <v>45116</v>
      </c>
      <c r="C15">
        <v>56.33</v>
      </c>
      <c r="D15" t="s">
        <v>56</v>
      </c>
    </row>
    <row r="16" spans="1:9" x14ac:dyDescent="0.25">
      <c r="A16" t="s">
        <v>18</v>
      </c>
      <c r="B16" s="7">
        <v>45117</v>
      </c>
      <c r="C16">
        <v>14.99</v>
      </c>
      <c r="D16" t="s">
        <v>39</v>
      </c>
    </row>
    <row r="17" spans="1:9" x14ac:dyDescent="0.25">
      <c r="A17" t="s">
        <v>66</v>
      </c>
      <c r="B17" s="7">
        <v>45117</v>
      </c>
      <c r="C17">
        <v>43.5</v>
      </c>
      <c r="D17" t="s">
        <v>1</v>
      </c>
    </row>
    <row r="18" spans="1:9" x14ac:dyDescent="0.25">
      <c r="A18" t="s">
        <v>67</v>
      </c>
      <c r="B18" s="7">
        <v>45117</v>
      </c>
      <c r="C18">
        <v>5</v>
      </c>
      <c r="D18" t="s">
        <v>67</v>
      </c>
    </row>
    <row r="19" spans="1:9" x14ac:dyDescent="0.25">
      <c r="A19" t="s">
        <v>68</v>
      </c>
      <c r="B19" s="7">
        <v>45117</v>
      </c>
      <c r="C19">
        <v>15.96</v>
      </c>
      <c r="D19" t="s">
        <v>68</v>
      </c>
    </row>
    <row r="20" spans="1:9" x14ac:dyDescent="0.25">
      <c r="A20" t="s">
        <v>49</v>
      </c>
      <c r="B20" s="7">
        <v>45119</v>
      </c>
      <c r="C20">
        <v>38</v>
      </c>
      <c r="D20" t="s">
        <v>50</v>
      </c>
    </row>
    <row r="21" spans="1:9" x14ac:dyDescent="0.25">
      <c r="A21" t="s">
        <v>69</v>
      </c>
      <c r="B21" s="7">
        <v>45119</v>
      </c>
      <c r="C21">
        <v>16.739999999999998</v>
      </c>
      <c r="D21" t="s">
        <v>41</v>
      </c>
    </row>
    <row r="22" spans="1:9" x14ac:dyDescent="0.25">
      <c r="A22" t="s">
        <v>70</v>
      </c>
      <c r="B22" s="7">
        <v>45119</v>
      </c>
      <c r="C22">
        <v>10</v>
      </c>
      <c r="D22" s="10" t="s">
        <v>39</v>
      </c>
    </row>
    <row r="23" spans="1:9" x14ac:dyDescent="0.25">
      <c r="A23" t="s">
        <v>71</v>
      </c>
      <c r="B23" s="7">
        <v>45121</v>
      </c>
      <c r="C23">
        <v>47.58</v>
      </c>
      <c r="D23" s="10" t="s">
        <v>1</v>
      </c>
    </row>
    <row r="24" spans="1:9" x14ac:dyDescent="0.25">
      <c r="A24" t="s">
        <v>69</v>
      </c>
      <c r="B24" s="7">
        <v>45122</v>
      </c>
      <c r="C24">
        <v>27.63</v>
      </c>
      <c r="D24" s="10" t="s">
        <v>41</v>
      </c>
    </row>
    <row r="25" spans="1:9" x14ac:dyDescent="0.25">
      <c r="A25" t="s">
        <v>49</v>
      </c>
      <c r="B25" s="7">
        <v>45122</v>
      </c>
      <c r="C25">
        <v>45</v>
      </c>
      <c r="D25" s="10" t="s">
        <v>72</v>
      </c>
    </row>
    <row r="26" spans="1:9" x14ac:dyDescent="0.25">
      <c r="A26" t="s">
        <v>34</v>
      </c>
      <c r="B26" s="7">
        <v>45122</v>
      </c>
      <c r="C26">
        <v>100</v>
      </c>
      <c r="D26" s="10" t="s">
        <v>51</v>
      </c>
    </row>
    <row r="27" spans="1:9" x14ac:dyDescent="0.25">
      <c r="A27" t="s">
        <v>40</v>
      </c>
      <c r="B27" s="7">
        <v>45122</v>
      </c>
      <c r="C27">
        <v>91</v>
      </c>
      <c r="D27" s="10" t="s">
        <v>41</v>
      </c>
    </row>
    <row r="28" spans="1:9" x14ac:dyDescent="0.25">
      <c r="A28" t="s">
        <v>73</v>
      </c>
      <c r="B28" s="7">
        <v>45123</v>
      </c>
      <c r="C28">
        <v>24</v>
      </c>
      <c r="D28" t="s">
        <v>76</v>
      </c>
    </row>
    <row r="29" spans="1:9" x14ac:dyDescent="0.25">
      <c r="A29" t="s">
        <v>74</v>
      </c>
      <c r="B29" s="7">
        <v>45124</v>
      </c>
      <c r="C29">
        <v>18</v>
      </c>
      <c r="D29" t="s">
        <v>75</v>
      </c>
      <c r="F29" s="6" t="s">
        <v>41</v>
      </c>
      <c r="G29" s="6" t="s">
        <v>51</v>
      </c>
      <c r="H29" s="6" t="s">
        <v>50</v>
      </c>
      <c r="I29" s="6" t="s">
        <v>45</v>
      </c>
    </row>
    <row r="30" spans="1:9" x14ac:dyDescent="0.25">
      <c r="A30" t="s">
        <v>69</v>
      </c>
      <c r="B30" s="7">
        <v>45124</v>
      </c>
      <c r="C30">
        <v>36.72</v>
      </c>
      <c r="D30" s="10" t="s">
        <v>41</v>
      </c>
      <c r="F30" s="6">
        <f>SUM(C4,C11,C21,C24,C27,C30,C32,C34,C36,C38,C39,C45,C49)</f>
        <v>969.2299999999999</v>
      </c>
      <c r="G30" s="6">
        <f>SUM(C7,C26,C33)</f>
        <v>265</v>
      </c>
      <c r="H30" s="6">
        <f>SUM(C20,C31,C37)</f>
        <v>171.5</v>
      </c>
      <c r="I30" s="6">
        <f>SUM(H3,H4,H6,H7,H8,H9,H10,H11,H12)</f>
        <v>736.66</v>
      </c>
    </row>
    <row r="31" spans="1:9" x14ac:dyDescent="0.25">
      <c r="A31" t="s">
        <v>49</v>
      </c>
      <c r="B31" s="7">
        <v>45124</v>
      </c>
      <c r="C31">
        <v>107.5</v>
      </c>
      <c r="D31" t="s">
        <v>50</v>
      </c>
    </row>
    <row r="32" spans="1:9" x14ac:dyDescent="0.25">
      <c r="A32" s="8" t="s">
        <v>69</v>
      </c>
      <c r="B32" s="9">
        <v>45125</v>
      </c>
      <c r="C32" s="8">
        <v>14</v>
      </c>
      <c r="D32" s="11" t="s">
        <v>41</v>
      </c>
      <c r="F32" s="6" t="s">
        <v>76</v>
      </c>
      <c r="G32" s="6" t="s">
        <v>53</v>
      </c>
      <c r="H32" s="6" t="s">
        <v>56</v>
      </c>
    </row>
    <row r="33" spans="1:8" x14ac:dyDescent="0.25">
      <c r="A33" s="8" t="s">
        <v>80</v>
      </c>
      <c r="B33" s="9">
        <v>45125</v>
      </c>
      <c r="C33" s="8">
        <v>15</v>
      </c>
      <c r="D33" s="8" t="s">
        <v>51</v>
      </c>
      <c r="F33" s="6">
        <f>SUM(H5,C3,C9,C17,C23,C28,C42,C43,C44,C48)</f>
        <v>605.13</v>
      </c>
      <c r="G33" s="6">
        <f>SUM(C8,C41,C47)</f>
        <v>127.88</v>
      </c>
      <c r="H33" s="6">
        <f>SUM(C13,C14,C15,C16,C50)</f>
        <v>358.2</v>
      </c>
    </row>
    <row r="34" spans="1:8" x14ac:dyDescent="0.25">
      <c r="A34" s="12" t="s">
        <v>69</v>
      </c>
      <c r="B34" s="13">
        <v>45127</v>
      </c>
      <c r="C34" s="12">
        <v>34.15</v>
      </c>
      <c r="D34" s="14" t="s">
        <v>41</v>
      </c>
    </row>
    <row r="35" spans="1:8" x14ac:dyDescent="0.25">
      <c r="A35" s="12" t="s">
        <v>77</v>
      </c>
      <c r="B35" s="7">
        <v>45129</v>
      </c>
      <c r="C35" s="12">
        <v>84.1</v>
      </c>
      <c r="D35" s="14" t="s">
        <v>78</v>
      </c>
    </row>
    <row r="36" spans="1:8" x14ac:dyDescent="0.25">
      <c r="A36" s="12" t="s">
        <v>69</v>
      </c>
      <c r="B36" s="7">
        <v>45129</v>
      </c>
      <c r="C36" s="12">
        <v>17.98</v>
      </c>
      <c r="D36" s="14" t="s">
        <v>41</v>
      </c>
    </row>
    <row r="37" spans="1:8" x14ac:dyDescent="0.25">
      <c r="A37" t="s">
        <v>49</v>
      </c>
      <c r="B37" s="7">
        <v>45129</v>
      </c>
      <c r="C37" s="12">
        <v>26</v>
      </c>
      <c r="D37" s="14" t="s">
        <v>50</v>
      </c>
      <c r="G37" s="6" t="s">
        <v>92</v>
      </c>
    </row>
    <row r="38" spans="1:8" x14ac:dyDescent="0.25">
      <c r="A38" t="s">
        <v>79</v>
      </c>
      <c r="B38" s="7">
        <v>45130</v>
      </c>
      <c r="C38" s="12">
        <v>144.96</v>
      </c>
      <c r="D38" s="14" t="s">
        <v>41</v>
      </c>
      <c r="G38" s="6">
        <f>SUM(C51,H14)</f>
        <v>4047.0800000000004</v>
      </c>
    </row>
    <row r="39" spans="1:8" x14ac:dyDescent="0.25">
      <c r="A39" t="s">
        <v>81</v>
      </c>
      <c r="B39" s="7">
        <v>45132</v>
      </c>
      <c r="C39" s="12">
        <v>17</v>
      </c>
      <c r="D39" s="14" t="s">
        <v>41</v>
      </c>
    </row>
    <row r="40" spans="1:8" x14ac:dyDescent="0.25">
      <c r="A40" s="8" t="s">
        <v>82</v>
      </c>
      <c r="B40" s="9">
        <v>45135</v>
      </c>
      <c r="C40" s="8">
        <v>38.979999999999997</v>
      </c>
      <c r="D40" s="11" t="s">
        <v>83</v>
      </c>
    </row>
    <row r="41" spans="1:8" x14ac:dyDescent="0.25">
      <c r="A41" t="s">
        <v>84</v>
      </c>
      <c r="B41" s="7">
        <v>45135</v>
      </c>
      <c r="C41" s="12">
        <v>25.31</v>
      </c>
      <c r="D41" s="14" t="s">
        <v>53</v>
      </c>
    </row>
    <row r="42" spans="1:8" x14ac:dyDescent="0.25">
      <c r="A42" t="s">
        <v>85</v>
      </c>
      <c r="B42" s="7">
        <v>45135</v>
      </c>
      <c r="C42" s="12">
        <v>63.9</v>
      </c>
      <c r="D42" s="14" t="s">
        <v>1</v>
      </c>
    </row>
    <row r="43" spans="1:8" x14ac:dyDescent="0.25">
      <c r="A43" t="s">
        <v>86</v>
      </c>
      <c r="B43" s="7">
        <v>45135</v>
      </c>
      <c r="C43" s="12">
        <v>30.22</v>
      </c>
      <c r="D43" s="14" t="s">
        <v>1</v>
      </c>
    </row>
    <row r="44" spans="1:8" x14ac:dyDescent="0.25">
      <c r="A44" t="s">
        <v>87</v>
      </c>
      <c r="B44" s="7">
        <v>45135</v>
      </c>
      <c r="C44" s="12">
        <v>10</v>
      </c>
      <c r="D44" s="14" t="s">
        <v>76</v>
      </c>
    </row>
    <row r="45" spans="1:8" x14ac:dyDescent="0.25">
      <c r="A45" t="s">
        <v>69</v>
      </c>
      <c r="B45" s="7">
        <v>45136</v>
      </c>
      <c r="C45" s="12">
        <v>45.03</v>
      </c>
      <c r="D45" s="14" t="s">
        <v>41</v>
      </c>
    </row>
    <row r="46" spans="1:8" x14ac:dyDescent="0.25">
      <c r="A46" t="s">
        <v>88</v>
      </c>
      <c r="B46" s="7">
        <v>45138</v>
      </c>
      <c r="C46" s="12">
        <v>290</v>
      </c>
      <c r="D46" s="14" t="s">
        <v>72</v>
      </c>
    </row>
    <row r="47" spans="1:8" x14ac:dyDescent="0.25">
      <c r="A47" t="s">
        <v>89</v>
      </c>
      <c r="B47" s="7">
        <v>45138</v>
      </c>
      <c r="C47" s="12">
        <v>28.07</v>
      </c>
      <c r="D47" s="14" t="s">
        <v>53</v>
      </c>
    </row>
    <row r="48" spans="1:8" x14ac:dyDescent="0.25">
      <c r="A48" t="s">
        <v>90</v>
      </c>
      <c r="B48" s="7">
        <v>45138</v>
      </c>
      <c r="C48" s="12">
        <v>7</v>
      </c>
      <c r="D48" s="14" t="s">
        <v>1</v>
      </c>
    </row>
    <row r="49" spans="1:4" x14ac:dyDescent="0.25">
      <c r="A49" t="s">
        <v>91</v>
      </c>
      <c r="B49" s="7">
        <v>45138</v>
      </c>
      <c r="C49" s="12">
        <v>58.78</v>
      </c>
      <c r="D49" s="14" t="s">
        <v>41</v>
      </c>
    </row>
    <row r="50" spans="1:4" x14ac:dyDescent="0.25">
      <c r="A50" t="s">
        <v>93</v>
      </c>
      <c r="B50" s="7">
        <v>45124</v>
      </c>
      <c r="C50" s="12">
        <v>101.43</v>
      </c>
      <c r="D50" s="14" t="s">
        <v>56</v>
      </c>
    </row>
    <row r="51" spans="1:4" x14ac:dyDescent="0.25">
      <c r="C51" s="6">
        <f>SUM(C3:C50)</f>
        <v>3150.8700000000003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02AD-9F34-4265-AEB2-4C5A094CC6CD}">
  <dimension ref="A1:I37"/>
  <sheetViews>
    <sheetView tabSelected="1" workbookViewId="0">
      <selection activeCell="H29" sqref="H29"/>
    </sheetView>
  </sheetViews>
  <sheetFormatPr defaultRowHeight="15" x14ac:dyDescent="0.25"/>
  <cols>
    <col min="1" max="1" width="27" customWidth="1"/>
    <col min="2" max="2" width="18.5703125" customWidth="1"/>
    <col min="3" max="3" width="17.140625" customWidth="1"/>
    <col min="4" max="4" width="30.7109375" customWidth="1"/>
    <col min="6" max="6" width="33.42578125" customWidth="1"/>
    <col min="7" max="7" width="17.140625" customWidth="1"/>
    <col min="8" max="8" width="17.28515625" customWidth="1"/>
    <col min="9" max="9" width="16.140625" customWidth="1"/>
  </cols>
  <sheetData>
    <row r="1" spans="1:9" x14ac:dyDescent="0.25">
      <c r="B1" t="s">
        <v>37</v>
      </c>
      <c r="G1" t="s">
        <v>38</v>
      </c>
    </row>
    <row r="2" spans="1:9" x14ac:dyDescent="0.25">
      <c r="A2" s="8" t="s">
        <v>52</v>
      </c>
      <c r="B2" s="9">
        <v>45141</v>
      </c>
      <c r="C2" s="8">
        <v>32.99</v>
      </c>
      <c r="D2" s="8" t="s">
        <v>53</v>
      </c>
      <c r="F2" s="8" t="s">
        <v>94</v>
      </c>
      <c r="G2" s="8">
        <v>79.98</v>
      </c>
      <c r="H2" s="8" t="s">
        <v>45</v>
      </c>
    </row>
    <row r="3" spans="1:9" x14ac:dyDescent="0.25">
      <c r="A3" t="s">
        <v>49</v>
      </c>
      <c r="B3" s="7">
        <v>45141</v>
      </c>
      <c r="C3">
        <v>34</v>
      </c>
      <c r="D3" t="s">
        <v>50</v>
      </c>
      <c r="F3" t="s">
        <v>99</v>
      </c>
      <c r="G3">
        <v>99.99</v>
      </c>
      <c r="H3" t="s">
        <v>45</v>
      </c>
    </row>
    <row r="4" spans="1:9" x14ac:dyDescent="0.25">
      <c r="A4" t="s">
        <v>7</v>
      </c>
      <c r="B4" s="7">
        <v>45141</v>
      </c>
      <c r="C4">
        <v>701.7</v>
      </c>
      <c r="D4" t="s">
        <v>41</v>
      </c>
      <c r="F4" s="8" t="s">
        <v>95</v>
      </c>
      <c r="G4" s="8">
        <v>48.49</v>
      </c>
      <c r="H4" s="8" t="s">
        <v>45</v>
      </c>
    </row>
    <row r="5" spans="1:9" x14ac:dyDescent="0.25">
      <c r="A5" t="s">
        <v>67</v>
      </c>
      <c r="B5" s="7">
        <v>45142</v>
      </c>
      <c r="C5">
        <v>10</v>
      </c>
      <c r="D5" t="s">
        <v>76</v>
      </c>
      <c r="F5" s="8" t="s">
        <v>96</v>
      </c>
      <c r="G5" s="8">
        <v>55.55</v>
      </c>
      <c r="H5" s="8" t="s">
        <v>53</v>
      </c>
    </row>
    <row r="6" spans="1:9" x14ac:dyDescent="0.25">
      <c r="A6" t="s">
        <v>85</v>
      </c>
      <c r="B6" s="7">
        <v>45142</v>
      </c>
      <c r="C6">
        <v>47.9</v>
      </c>
      <c r="D6" t="s">
        <v>1</v>
      </c>
      <c r="F6" s="12" t="s">
        <v>98</v>
      </c>
      <c r="G6" s="12">
        <v>44.98</v>
      </c>
      <c r="H6" s="12" t="s">
        <v>45</v>
      </c>
    </row>
    <row r="7" spans="1:9" x14ac:dyDescent="0.25">
      <c r="A7" s="8" t="s">
        <v>85</v>
      </c>
      <c r="B7" s="9">
        <v>45142</v>
      </c>
      <c r="C7" s="8">
        <v>34</v>
      </c>
      <c r="D7" s="8" t="s">
        <v>1</v>
      </c>
      <c r="F7" s="12"/>
      <c r="G7" s="6">
        <f>SUM(G2:G6)</f>
        <v>328.99</v>
      </c>
      <c r="H7" s="12"/>
      <c r="I7" s="12"/>
    </row>
    <row r="8" spans="1:9" x14ac:dyDescent="0.25">
      <c r="A8" t="s">
        <v>97</v>
      </c>
      <c r="B8" s="7">
        <v>45142</v>
      </c>
      <c r="C8">
        <v>31.5</v>
      </c>
      <c r="D8" t="s">
        <v>76</v>
      </c>
      <c r="F8" s="12"/>
      <c r="H8" s="12"/>
      <c r="I8" s="12"/>
    </row>
    <row r="9" spans="1:9" x14ac:dyDescent="0.25">
      <c r="A9" t="s">
        <v>81</v>
      </c>
      <c r="B9" s="7">
        <v>45143</v>
      </c>
      <c r="C9">
        <v>20</v>
      </c>
      <c r="D9" t="s">
        <v>41</v>
      </c>
      <c r="F9" s="12"/>
      <c r="H9" s="12"/>
      <c r="I9" s="12"/>
    </row>
    <row r="10" spans="1:9" x14ac:dyDescent="0.25">
      <c r="A10" t="s">
        <v>69</v>
      </c>
      <c r="B10" s="7">
        <v>45144</v>
      </c>
      <c r="C10">
        <v>22.82</v>
      </c>
      <c r="D10" t="s">
        <v>41</v>
      </c>
    </row>
    <row r="11" spans="1:9" x14ac:dyDescent="0.25">
      <c r="A11" t="s">
        <v>32</v>
      </c>
      <c r="B11" s="7">
        <v>45145</v>
      </c>
      <c r="C11">
        <v>56.33</v>
      </c>
      <c r="D11" t="s">
        <v>56</v>
      </c>
    </row>
    <row r="12" spans="1:9" x14ac:dyDescent="0.25">
      <c r="A12" t="s">
        <v>57</v>
      </c>
      <c r="B12" s="7">
        <v>45145</v>
      </c>
      <c r="C12">
        <v>119.9</v>
      </c>
      <c r="D12" t="s">
        <v>56</v>
      </c>
    </row>
    <row r="13" spans="1:9" x14ac:dyDescent="0.25">
      <c r="A13" t="s">
        <v>55</v>
      </c>
      <c r="B13" s="7">
        <v>45145</v>
      </c>
      <c r="C13">
        <v>65.55</v>
      </c>
      <c r="D13" t="s">
        <v>56</v>
      </c>
    </row>
    <row r="14" spans="1:9" x14ac:dyDescent="0.25">
      <c r="A14" s="8" t="s">
        <v>69</v>
      </c>
      <c r="B14" s="9">
        <v>45146</v>
      </c>
      <c r="C14" s="8">
        <v>21.6</v>
      </c>
      <c r="D14" s="8" t="s">
        <v>41</v>
      </c>
    </row>
    <row r="15" spans="1:9" x14ac:dyDescent="0.25">
      <c r="A15" t="s">
        <v>100</v>
      </c>
      <c r="B15" s="7">
        <v>45146</v>
      </c>
      <c r="C15">
        <v>311.54000000000002</v>
      </c>
      <c r="D15" t="s">
        <v>72</v>
      </c>
    </row>
    <row r="16" spans="1:9" x14ac:dyDescent="0.25">
      <c r="A16" t="s">
        <v>52</v>
      </c>
      <c r="B16" s="7">
        <v>45147</v>
      </c>
      <c r="C16">
        <v>75.3</v>
      </c>
      <c r="D16" t="s">
        <v>53</v>
      </c>
    </row>
    <row r="17" spans="1:9" x14ac:dyDescent="0.25">
      <c r="A17" t="s">
        <v>80</v>
      </c>
      <c r="B17" s="7">
        <v>45149</v>
      </c>
      <c r="C17">
        <v>150</v>
      </c>
      <c r="D17" t="s">
        <v>51</v>
      </c>
    </row>
    <row r="18" spans="1:9" x14ac:dyDescent="0.25">
      <c r="A18" t="s">
        <v>101</v>
      </c>
      <c r="B18" s="7">
        <v>45149</v>
      </c>
      <c r="C18">
        <v>102</v>
      </c>
      <c r="D18" t="s">
        <v>1</v>
      </c>
    </row>
    <row r="19" spans="1:9" x14ac:dyDescent="0.25">
      <c r="A19" t="s">
        <v>102</v>
      </c>
      <c r="B19" s="7">
        <v>45150</v>
      </c>
      <c r="C19">
        <v>22</v>
      </c>
      <c r="D19" t="s">
        <v>50</v>
      </c>
    </row>
    <row r="20" spans="1:9" x14ac:dyDescent="0.25">
      <c r="A20" s="8" t="s">
        <v>69</v>
      </c>
      <c r="B20" s="9">
        <v>45150</v>
      </c>
      <c r="C20" s="8">
        <v>47</v>
      </c>
      <c r="D20" s="8" t="s">
        <v>41</v>
      </c>
      <c r="F20" s="6" t="s">
        <v>41</v>
      </c>
      <c r="G20" s="6" t="s">
        <v>51</v>
      </c>
      <c r="H20" s="6" t="s">
        <v>50</v>
      </c>
      <c r="I20" s="6" t="s">
        <v>45</v>
      </c>
    </row>
    <row r="21" spans="1:9" x14ac:dyDescent="0.25">
      <c r="A21" t="s">
        <v>93</v>
      </c>
      <c r="B21" s="7">
        <v>45152</v>
      </c>
      <c r="C21">
        <v>101.88</v>
      </c>
      <c r="D21" t="s">
        <v>56</v>
      </c>
      <c r="F21" s="6">
        <f>SUM(C4,C9,C10,C14,C20,C23,C28,C29,C31,C32,C33)</f>
        <v>1293.42</v>
      </c>
      <c r="G21" s="6">
        <f>SUM(C17,C35)</f>
        <v>250</v>
      </c>
      <c r="H21" s="6">
        <f>SUM(C3,C19,C26)</f>
        <v>106.9</v>
      </c>
      <c r="I21" s="6">
        <f>SUM(G2,G3,G4,G6)</f>
        <v>273.44</v>
      </c>
    </row>
    <row r="22" spans="1:9" x14ac:dyDescent="0.25">
      <c r="A22" s="17" t="s">
        <v>103</v>
      </c>
      <c r="B22" s="18">
        <v>45152</v>
      </c>
      <c r="C22" s="17">
        <v>1080</v>
      </c>
      <c r="D22" s="17" t="s">
        <v>75</v>
      </c>
    </row>
    <row r="23" spans="1:9" x14ac:dyDescent="0.25">
      <c r="A23" t="s">
        <v>7</v>
      </c>
      <c r="B23" s="7">
        <v>45152</v>
      </c>
      <c r="C23">
        <v>265.91000000000003</v>
      </c>
      <c r="D23" t="s">
        <v>41</v>
      </c>
      <c r="F23" s="6" t="s">
        <v>109</v>
      </c>
      <c r="G23" s="6" t="s">
        <v>53</v>
      </c>
      <c r="H23" s="6" t="s">
        <v>56</v>
      </c>
      <c r="I23" s="6" t="s">
        <v>75</v>
      </c>
    </row>
    <row r="24" spans="1:9" x14ac:dyDescent="0.25">
      <c r="A24" s="17" t="s">
        <v>68</v>
      </c>
      <c r="B24" s="18">
        <v>45152</v>
      </c>
      <c r="C24" s="17">
        <v>30.4</v>
      </c>
      <c r="D24" s="17" t="s">
        <v>75</v>
      </c>
      <c r="F24" s="6">
        <f>SUM(C5,C6,C7,C8,C18,C30,C34)</f>
        <v>280.39999999999998</v>
      </c>
      <c r="G24" s="6">
        <f>SUM(C2,C16,G5)</f>
        <v>163.83999999999997</v>
      </c>
      <c r="H24" s="6">
        <f>SUM(C11,C12,C13,C21,C36)</f>
        <v>1043.6600000000001</v>
      </c>
      <c r="I24" s="6">
        <f>SUM(C22,C24,C25,C27)</f>
        <v>1567.36</v>
      </c>
    </row>
    <row r="25" spans="1:9" x14ac:dyDescent="0.25">
      <c r="A25" s="17" t="s">
        <v>104</v>
      </c>
      <c r="B25" s="18">
        <v>45154</v>
      </c>
      <c r="C25" s="17">
        <v>96.62</v>
      </c>
      <c r="D25" s="17" t="s">
        <v>75</v>
      </c>
    </row>
    <row r="26" spans="1:9" x14ac:dyDescent="0.25">
      <c r="A26" t="s">
        <v>102</v>
      </c>
      <c r="B26" s="7">
        <v>45154</v>
      </c>
      <c r="C26">
        <v>50.9</v>
      </c>
      <c r="D26" t="s">
        <v>50</v>
      </c>
    </row>
    <row r="27" spans="1:9" x14ac:dyDescent="0.25">
      <c r="A27" s="17" t="s">
        <v>105</v>
      </c>
      <c r="B27" s="18">
        <v>45155</v>
      </c>
      <c r="C27" s="17">
        <v>360.34</v>
      </c>
      <c r="D27" s="17" t="s">
        <v>75</v>
      </c>
    </row>
    <row r="28" spans="1:9" x14ac:dyDescent="0.25">
      <c r="A28" t="s">
        <v>81</v>
      </c>
      <c r="B28" s="7">
        <v>45156</v>
      </c>
      <c r="C28">
        <v>16</v>
      </c>
      <c r="D28" t="s">
        <v>41</v>
      </c>
      <c r="G28" s="6" t="s">
        <v>92</v>
      </c>
      <c r="H28" s="17" t="s">
        <v>110</v>
      </c>
    </row>
    <row r="29" spans="1:9" x14ac:dyDescent="0.25">
      <c r="A29" s="8" t="s">
        <v>69</v>
      </c>
      <c r="B29" s="9">
        <v>45157</v>
      </c>
      <c r="C29" s="8">
        <v>25</v>
      </c>
      <c r="D29" s="8" t="s">
        <v>41</v>
      </c>
      <c r="G29" s="6">
        <f>SUM(C37,G7)</f>
        <v>5290.5599999999995</v>
      </c>
      <c r="H29" s="17">
        <f>(G29 - (C22 + C24 + C25 + C27+C36))</f>
        <v>3023.2</v>
      </c>
    </row>
    <row r="30" spans="1:9" x14ac:dyDescent="0.25">
      <c r="A30" t="s">
        <v>106</v>
      </c>
      <c r="B30" s="7">
        <v>45158</v>
      </c>
      <c r="C30">
        <v>12</v>
      </c>
      <c r="D30" t="s">
        <v>1</v>
      </c>
    </row>
    <row r="31" spans="1:9" x14ac:dyDescent="0.25">
      <c r="A31" t="s">
        <v>40</v>
      </c>
      <c r="B31" s="7">
        <v>45159</v>
      </c>
      <c r="C31">
        <v>83.02</v>
      </c>
      <c r="D31" t="s">
        <v>41</v>
      </c>
    </row>
    <row r="32" spans="1:9" x14ac:dyDescent="0.25">
      <c r="A32" t="s">
        <v>69</v>
      </c>
      <c r="B32" s="7">
        <v>45163</v>
      </c>
      <c r="C32">
        <v>71.319999999999993</v>
      </c>
      <c r="D32" t="s">
        <v>41</v>
      </c>
    </row>
    <row r="33" spans="1:4" x14ac:dyDescent="0.25">
      <c r="A33" t="s">
        <v>69</v>
      </c>
      <c r="B33" s="7">
        <v>45164</v>
      </c>
      <c r="C33">
        <v>19.05</v>
      </c>
      <c r="D33" t="s">
        <v>41</v>
      </c>
    </row>
    <row r="34" spans="1:4" x14ac:dyDescent="0.25">
      <c r="A34" t="s">
        <v>107</v>
      </c>
      <c r="B34" s="7">
        <v>45165</v>
      </c>
      <c r="C34">
        <v>43</v>
      </c>
      <c r="D34" t="s">
        <v>1</v>
      </c>
    </row>
    <row r="35" spans="1:4" x14ac:dyDescent="0.25">
      <c r="A35" t="s">
        <v>108</v>
      </c>
      <c r="B35" s="7">
        <v>45159</v>
      </c>
      <c r="C35">
        <v>100</v>
      </c>
      <c r="D35" t="s">
        <v>51</v>
      </c>
    </row>
    <row r="36" spans="1:4" x14ac:dyDescent="0.25">
      <c r="A36" s="17" t="s">
        <v>29</v>
      </c>
      <c r="B36" s="18">
        <v>45154</v>
      </c>
      <c r="C36" s="17">
        <v>700</v>
      </c>
      <c r="D36" s="17" t="s">
        <v>29</v>
      </c>
    </row>
    <row r="37" spans="1:4" x14ac:dyDescent="0.25">
      <c r="C37" s="6">
        <f>SUM(C2:C36)</f>
        <v>4961.57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Planejamento</vt:lpstr>
      <vt:lpstr>Julho</vt:lpstr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</dc:creator>
  <cp:lastModifiedBy>JACKSON</cp:lastModifiedBy>
  <dcterms:created xsi:type="dcterms:W3CDTF">2023-06-26T11:59:08Z</dcterms:created>
  <dcterms:modified xsi:type="dcterms:W3CDTF">2023-08-28T18:29:43Z</dcterms:modified>
</cp:coreProperties>
</file>